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6" activeTab="0"/>
  </bookViews>
  <sheets>
    <sheet name="В розрізі програм" sheetId="1" r:id="rId1"/>
  </sheets>
  <definedNames>
    <definedName name="_xlnm.Print_Titles" localSheetId="0">'В розрізі програм'!$2:$2</definedName>
  </definedNames>
  <calcPr fullCalcOnLoad="1"/>
</workbook>
</file>

<file path=xl/sharedStrings.xml><?xml version="1.0" encoding="utf-8"?>
<sst xmlns="http://schemas.openxmlformats.org/spreadsheetml/2006/main" count="127" uniqueCount="117">
  <si>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</si>
  <si>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</si>
  <si>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</si>
  <si>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пільги</t>
  </si>
  <si>
    <t>субсидії</t>
  </si>
  <si>
    <t>Контингент осіб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</si>
  <si>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</si>
  <si>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</si>
  <si>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2501130</t>
  </si>
  <si>
    <t>2501150</t>
  </si>
  <si>
    <t>2501160</t>
  </si>
  <si>
    <t>2501200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</si>
  <si>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</si>
  <si>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Разом</t>
  </si>
  <si>
    <t>Разом витрати на ЖКП</t>
  </si>
  <si>
    <t>2501480</t>
  </si>
  <si>
    <t>2507100</t>
  </si>
  <si>
    <t>2501570</t>
  </si>
  <si>
    <t>Соціальний захист громадян, які постраждали внаслідок Чорнобильської катастрофи</t>
  </si>
  <si>
    <t>допомога переміщеним</t>
  </si>
  <si>
    <t>одноразові виплати</t>
  </si>
  <si>
    <t>Виплата матеріальної допомоги військовослужбовцям, звільненим з військової строкової служби</t>
  </si>
  <si>
    <t>Разом витрати на утримання будинків-інтернатів</t>
  </si>
  <si>
    <t>*</t>
  </si>
  <si>
    <t>Компенсаційні виплати на пільговий проїзд автомобільним транспортом окремим категоріям громадян</t>
  </si>
  <si>
    <t>2505150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</si>
  <si>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</si>
  <si>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</si>
  <si>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</si>
  <si>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</si>
  <si>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2501180</t>
  </si>
  <si>
    <t>Виплата соціальних стипендій студентам (курсантам) вищих навчальних закладів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</si>
  <si>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</si>
  <si>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</si>
  <si>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</si>
  <si>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</si>
  <si>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Місцевий бюджет - 4 програми</t>
  </si>
  <si>
    <t>2501710</t>
  </si>
  <si>
    <t>2501730</t>
  </si>
  <si>
    <t>2501740</t>
  </si>
  <si>
    <t>Заходи із соціального захисту дітей, сімей, жінок та інших найбільш вразливих категорій населення</t>
  </si>
  <si>
    <t>2501700</t>
  </si>
  <si>
    <t>Надання одноразової грошової допомоги членам сімей осіб, які загинули (померли) під час участі в антитерористичній операції та особам, які отримали інвалідність під час участі в зазначеній операції</t>
  </si>
  <si>
    <t>Утилізація відходів</t>
  </si>
  <si>
    <t>монетизація</t>
  </si>
  <si>
    <t>2501190</t>
  </si>
  <si>
    <t>Здійснення доплат за роботу у зоні відчуження, здійснення  виплати додаткової соціальної стипендії, надання щорічної та додаткової відпусток, збереження заробітної плати у разі переведення на нижчеоплачувану роботу та у зв'язку з відселенням, громадянам, які постраждали внаслідок Чорнобильської катастрофи</t>
  </si>
  <si>
    <t>Виплата грошової компенсації на потерпілих дітей, які не харчуються в їдальнях навчальних закладів, а також за всі дні невідвідування ними навчальних закладів та забезпечення видатків на безоплатне харчування дітей, які постраждали внаслідок Чорнобильської катастрофи</t>
  </si>
  <si>
    <t>Виплата грошової компенсації за пільгове забезпечення продуктами харчування громадян, які постраждали внаслідок Чорнобильської катастрофи</t>
  </si>
  <si>
    <t>Виплата 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</si>
  <si>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Оплата санаторно-курортного лікування громадянам, віднесених до категорії 1, та дітей-інвалідів, інвалідність яких пов'язана  з Чорнобильською катастрофою</t>
  </si>
  <si>
    <t>0813101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</si>
  <si>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</si>
  <si>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</si>
  <si>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0813140</t>
  </si>
  <si>
    <t>0817323</t>
  </si>
  <si>
    <t>Будівництво установ та закладів соціальної сфери</t>
  </si>
  <si>
    <t>0818312</t>
  </si>
  <si>
    <t>0813200</t>
  </si>
  <si>
    <t>0813241</t>
  </si>
  <si>
    <t>0813242</t>
  </si>
  <si>
    <t>Інші заходи у сфері соціального захисту і соціального забезпечення</t>
  </si>
  <si>
    <t>0813033</t>
  </si>
  <si>
    <t>0813192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</si>
  <si>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</si>
  <si>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0813171</t>
  </si>
  <si>
    <t xml:space="preserve">Інші субвенції з місцевого бюджету </t>
  </si>
  <si>
    <t>0819770</t>
  </si>
  <si>
    <t>Видатки на поховання учасників бойових дій та осіб з інвалідністю внаслідок війни</t>
  </si>
  <si>
    <t>Встановлення телефонів особам з інвалідністю I і II груп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</si>
  <si>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</si>
  <si>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</si>
  <si>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</si>
  <si>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</si>
  <si>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</si>
  <si>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</si>
  <si>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</si>
  <si>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2501350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</si>
  <si>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</si>
  <si>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0818311</t>
  </si>
  <si>
    <t>Охорона та раціональне використання природних ресурсів</t>
  </si>
  <si>
    <t>Державний бюджет - 21 програма</t>
  </si>
  <si>
    <t>0819241</t>
  </si>
  <si>
    <t>0813048</t>
  </si>
  <si>
    <t>Надання при народженні дитини одноразової натуральної допомоги «пакунок малюка»</t>
  </si>
  <si>
    <t>0819242</t>
  </si>
  <si>
    <t>0819243</t>
  </si>
  <si>
    <t>Обласний бюджет - 23 програми</t>
  </si>
  <si>
    <t>Всього по області - 48 програм</t>
  </si>
  <si>
    <t>Забезпечення обробки інформації з нарахування та виплати допомог і компенсацій</t>
  </si>
  <si>
    <t>Забезпечення діяльності інших закладів у сфері соціального захисту і соціального забезпечення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</si>
  <si>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</si>
  <si>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0819210</t>
  </si>
  <si>
    <t>0819220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</si>
  <si>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</si>
  <si>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0819230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</si>
  <si>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</si>
  <si>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0819250</t>
  </si>
  <si>
    <t>Забезпечення санаторно-курортним лікуванням громадян, які постраждали внаслідок Чорнобильської катастрофи, віднесених до 1 категорії, в санаторно-курортних закладах, розташованих на території Полтавської області</t>
  </si>
  <si>
    <t>Придбання мікроавтобусів, обладнаних підйомниками, шляхом співфінансування, у розмірі  50% за рахунок коштів обласного бюджету при умові виділення коштів з місцевих бюджетів (не менше 50% вартості)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</si>
  <si>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</si>
  <si>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</si>
  <si>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</si>
  <si>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</si>
  <si>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</si>
  <si>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Виплата грошової компенсації членам сімей загиблих військовослужбовців, смерть яких пов’язана з безпосередньою участю в антитерористичній операції, операції об’єднаних сил із забезпечення національної безпеки і оборони, відсічі і стримування збройної агресії Російської Федерації на території Донецької та Луганської областей, статус яким надано відповідно до абзацу восьмого пункту 1 статті 10 Закону України “Про статус ветеранів війни, гарантії їх соціального захисту” і які потребували поліпшення житлових умов відповідно до норм Житлового кодексу та в подальшому придбали житло за рахунок власних коштів, на умовах співфінансування з місцевих бюджетів 50% та 50% з обласного бюджету</t>
  </si>
  <si>
    <t>Реабілітація дітей з інвалідністю внаслідок дитячого церебрального паралічу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</si>
  <si>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мордування під час участі в зазначених акціях</t>
  </si>
  <si>
    <t>Забезпечення санаторно-курортним оздоровленням членів сімей загиблих воїнів-інтернаціоналістів, та осіб, які загинули або померли внаслідок поранень, каліцтва, контузій чи інших ушкоджень здоров’я, одержаних під час участі у Революції Гідності та учасників-добровольців антитерористичної операції, статус яким встановлено Комісією з визнання та встановлення статусу учасника – добровольця антитерористичної операції обласної державної адміністрації</t>
  </si>
  <si>
    <t>Профінансовано за 2018 рік                      (тис. грн.)</t>
  </si>
  <si>
    <t>Затверджено кошторисом на 2018 рік                                                (тис. грн.)</t>
  </si>
  <si>
    <t>Разом субвенція з місцевого бюджету на надання пільг, житлових субсидій та відшкодування витрат невикористаних сум субсидій</t>
  </si>
  <si>
    <t>Код</t>
  </si>
  <si>
    <t>Профінансовано за 2017 рік                      (тис. грн.)</t>
  </si>
  <si>
    <t>Кредиторська заборгованість станом на 01.01.2018 р.                     (тис. грн.)</t>
  </si>
  <si>
    <t>Кредиторська заборгованість станом на 01.01.2019 р.                        (тис. грн.)</t>
  </si>
  <si>
    <t>Обсяги фінансування програм по галузі "Соціальний захист та соціальне забезпечення" за 2018 рік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</si>
</sst>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0.0"/>
  </numFmts>
  <fonts count="47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 shrinkToFit="1"/>
    </xf>
    <xf numFmtId="198" fontId="1" fillId="0" borderId="10" xfId="0" applyNumberFormat="1" applyFont="1" applyFill="1" applyBorder="1" applyAlignment="1">
      <alignment horizontal="right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98" fontId="7" fillId="0" borderId="10" xfId="0" applyNumberFormat="1" applyFont="1" applyFill="1" applyBorder="1" applyAlignment="1">
      <alignment horizontal="right" vertical="center" shrinkToFit="1"/>
    </xf>
    <xf numFmtId="1" fontId="3" fillId="0" borderId="1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wrapText="1" shrinkToFit="1"/>
    </xf>
    <xf numFmtId="198" fontId="6" fillId="33" borderId="10" xfId="0" applyNumberFormat="1" applyFont="1" applyFill="1" applyBorder="1" applyAlignment="1">
      <alignment horizontal="right" vertical="center" shrinkToFit="1"/>
    </xf>
    <xf numFmtId="1" fontId="4" fillId="33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textRotation="90" wrapText="1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 shrinkToFit="1"/>
    </xf>
    <xf numFmtId="198" fontId="1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200" fontId="11" fillId="0" borderId="10" xfId="0" applyNumberFormat="1" applyFont="1" applyFill="1" applyBorder="1" applyAlignment="1">
      <alignment horizontal="center" vertical="center" shrinkToFit="1"/>
    </xf>
    <xf numFmtId="200" fontId="12" fillId="33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left" vertical="center" wrapText="1" shrinkToFit="1"/>
    </xf>
    <xf numFmtId="1" fontId="3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" fontId="6" fillId="33" borderId="10" xfId="0" applyNumberFormat="1" applyFont="1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center" wrapText="1" shrinkToFit="1"/>
    </xf>
    <xf numFmtId="1" fontId="6" fillId="33" borderId="10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7.7109375" style="1" customWidth="1"/>
    <col min="2" max="2" width="36.7109375" style="1" customWidth="1"/>
    <col min="3" max="3" width="10.7109375" style="1" customWidth="1"/>
    <col min="4" max="4" width="5.7109375" style="1" customWidth="1"/>
    <col min="5" max="9" width="10.7109375" style="1" customWidth="1"/>
    <col min="10" max="16384" width="9.140625" style="1" customWidth="1"/>
  </cols>
  <sheetData>
    <row r="1" spans="1:9" s="4" customFormat="1" ht="25.5" customHeight="1">
      <c r="A1" s="24" t="s">
        <v>116</v>
      </c>
      <c r="B1" s="24"/>
      <c r="C1" s="24"/>
      <c r="D1" s="24"/>
      <c r="E1" s="24"/>
      <c r="F1" s="24"/>
      <c r="G1" s="24"/>
      <c r="H1" s="24"/>
      <c r="I1" s="24"/>
    </row>
    <row r="2" spans="1:9" s="17" customFormat="1" ht="75" customHeight="1">
      <c r="A2" s="12" t="s">
        <v>112</v>
      </c>
      <c r="B2" s="26" t="s">
        <v>0</v>
      </c>
      <c r="C2" s="26"/>
      <c r="D2" s="13" t="s">
        <v>5</v>
      </c>
      <c r="E2" s="12" t="s">
        <v>113</v>
      </c>
      <c r="F2" s="12" t="s">
        <v>114</v>
      </c>
      <c r="G2" s="12" t="s">
        <v>110</v>
      </c>
      <c r="H2" s="12" t="s">
        <v>109</v>
      </c>
      <c r="I2" s="12" t="s">
        <v>115</v>
      </c>
    </row>
    <row r="3" spans="1:9" s="4" customFormat="1" ht="25.5" customHeight="1">
      <c r="A3" s="27" t="s">
        <v>81</v>
      </c>
      <c r="B3" s="27"/>
      <c r="C3" s="27"/>
      <c r="D3" s="27"/>
      <c r="E3" s="10">
        <f>SUM(E39,E17:E37,E15:E16,E8:E9,E4:E6)</f>
        <v>5808848.9</v>
      </c>
      <c r="F3" s="10">
        <f>SUM(F39,F17:F37,F15:F16,F8:F9,F4:F6)</f>
        <v>1440650.2</v>
      </c>
      <c r="G3" s="10">
        <f>SUM(G39,G17:G37,G15:G16,G8:G9,G4:G6)</f>
        <v>5777541.3</v>
      </c>
      <c r="H3" s="10">
        <f>SUM(H39,H17:H37,H15:H16,H8:H9,H4:H6)</f>
        <v>5680618.5</v>
      </c>
      <c r="I3" s="10">
        <f>SUM(I39,I17:I37,I15:I16,I8:I9,I4:I6)</f>
        <v>333676.42</v>
      </c>
    </row>
    <row r="4" spans="1:9" ht="55.5" customHeight="1">
      <c r="A4" s="22" t="s">
        <v>92</v>
      </c>
      <c r="B4" s="21" t="s">
        <v>100</v>
      </c>
      <c r="C4" s="8" t="s">
        <v>3</v>
      </c>
      <c r="D4" s="18">
        <v>110635</v>
      </c>
      <c r="E4" s="2">
        <v>311257.2</v>
      </c>
      <c r="F4" s="2">
        <v>42690.1</v>
      </c>
      <c r="G4" s="2">
        <v>362268.9</v>
      </c>
      <c r="H4" s="2">
        <v>359476.2</v>
      </c>
      <c r="I4" s="2">
        <v>999.2</v>
      </c>
    </row>
    <row r="5" spans="1:9" ht="55.5" customHeight="1">
      <c r="A5" s="22"/>
      <c r="B5" s="21"/>
      <c r="C5" s="8" t="s">
        <v>4</v>
      </c>
      <c r="D5" s="18">
        <v>2580095</v>
      </c>
      <c r="E5" s="2">
        <v>3479867.6</v>
      </c>
      <c r="F5" s="2">
        <v>1391369.7</v>
      </c>
      <c r="G5" s="2">
        <v>3455088.5</v>
      </c>
      <c r="H5" s="2">
        <v>3377561.3</v>
      </c>
      <c r="I5" s="2">
        <v>327926.2</v>
      </c>
    </row>
    <row r="6" spans="1:9" ht="55.5" customHeight="1">
      <c r="A6" s="22"/>
      <c r="B6" s="21"/>
      <c r="C6" s="8" t="s">
        <v>44</v>
      </c>
      <c r="D6" s="18">
        <v>57779</v>
      </c>
      <c r="E6" s="2">
        <v>50793.9</v>
      </c>
      <c r="F6" s="2">
        <v>0</v>
      </c>
      <c r="G6" s="2">
        <v>34091</v>
      </c>
      <c r="H6" s="2">
        <v>34067.9</v>
      </c>
      <c r="I6" s="2">
        <v>3.8</v>
      </c>
    </row>
    <row r="7" spans="1:9" s="4" customFormat="1" ht="25.5" customHeight="1">
      <c r="A7" s="28" t="s">
        <v>14</v>
      </c>
      <c r="B7" s="28"/>
      <c r="C7" s="28"/>
      <c r="D7" s="19">
        <f aca="true" t="shared" si="0" ref="D7:I7">SUM(D4:D6)</f>
        <v>2748509</v>
      </c>
      <c r="E7" s="10">
        <f t="shared" si="0"/>
        <v>3841918.7</v>
      </c>
      <c r="F7" s="10">
        <f t="shared" si="0"/>
        <v>1434059.8</v>
      </c>
      <c r="G7" s="10">
        <f t="shared" si="0"/>
        <v>3851448.4</v>
      </c>
      <c r="H7" s="10">
        <f t="shared" si="0"/>
        <v>3771105.4</v>
      </c>
      <c r="I7" s="10">
        <f t="shared" si="0"/>
        <v>328929.2</v>
      </c>
    </row>
    <row r="8" spans="1:9" ht="30" customHeight="1">
      <c r="A8" s="22" t="s">
        <v>93</v>
      </c>
      <c r="B8" s="21" t="s">
        <v>94</v>
      </c>
      <c r="C8" s="8" t="s">
        <v>3</v>
      </c>
      <c r="D8" s="18">
        <v>3377</v>
      </c>
      <c r="E8" s="2">
        <v>5565.1</v>
      </c>
      <c r="F8" s="2">
        <v>102.8</v>
      </c>
      <c r="G8" s="2">
        <v>5649.7</v>
      </c>
      <c r="H8" s="2">
        <v>5639.3</v>
      </c>
      <c r="I8" s="2">
        <v>110</v>
      </c>
    </row>
    <row r="9" spans="1:9" ht="30" customHeight="1">
      <c r="A9" s="22"/>
      <c r="B9" s="21"/>
      <c r="C9" s="8" t="s">
        <v>4</v>
      </c>
      <c r="D9" s="18">
        <v>10330</v>
      </c>
      <c r="E9" s="2">
        <v>37508.6</v>
      </c>
      <c r="F9" s="2">
        <v>2706.8</v>
      </c>
      <c r="G9" s="2">
        <v>30033.7</v>
      </c>
      <c r="H9" s="2">
        <v>29933.3</v>
      </c>
      <c r="I9" s="2">
        <v>501.4</v>
      </c>
    </row>
    <row r="10" spans="1:9" s="4" customFormat="1" ht="25.5" customHeight="1">
      <c r="A10" s="28" t="s">
        <v>14</v>
      </c>
      <c r="B10" s="28"/>
      <c r="C10" s="28"/>
      <c r="D10" s="19">
        <f aca="true" t="shared" si="1" ref="D10:I10">SUM(D8:D9)</f>
        <v>13707</v>
      </c>
      <c r="E10" s="10">
        <f t="shared" si="1"/>
        <v>43073.7</v>
      </c>
      <c r="F10" s="10">
        <f t="shared" si="1"/>
        <v>2809.6000000000004</v>
      </c>
      <c r="G10" s="10">
        <f t="shared" si="1"/>
        <v>35683.4</v>
      </c>
      <c r="H10" s="10">
        <f t="shared" si="1"/>
        <v>35572.6</v>
      </c>
      <c r="I10" s="10">
        <f t="shared" si="1"/>
        <v>611.4</v>
      </c>
    </row>
    <row r="11" spans="1:9" s="4" customFormat="1" ht="25.5" customHeight="1">
      <c r="A11" s="25" t="s">
        <v>111</v>
      </c>
      <c r="B11" s="25"/>
      <c r="C11" s="11" t="s">
        <v>3</v>
      </c>
      <c r="D11" s="19">
        <f aca="true" t="shared" si="2" ref="D11:I12">D4+D8</f>
        <v>114012</v>
      </c>
      <c r="E11" s="10">
        <f>E4+E8</f>
        <v>316822.3</v>
      </c>
      <c r="F11" s="10">
        <f t="shared" si="2"/>
        <v>42792.9</v>
      </c>
      <c r="G11" s="10">
        <f t="shared" si="2"/>
        <v>367918.60000000003</v>
      </c>
      <c r="H11" s="10">
        <f t="shared" si="2"/>
        <v>365115.5</v>
      </c>
      <c r="I11" s="10">
        <f t="shared" si="2"/>
        <v>1109.2</v>
      </c>
    </row>
    <row r="12" spans="1:9" s="4" customFormat="1" ht="25.5" customHeight="1">
      <c r="A12" s="25"/>
      <c r="B12" s="25"/>
      <c r="C12" s="11" t="s">
        <v>4</v>
      </c>
      <c r="D12" s="19">
        <f t="shared" si="2"/>
        <v>2590425</v>
      </c>
      <c r="E12" s="10">
        <f>E5+E9</f>
        <v>3517376.2</v>
      </c>
      <c r="F12" s="10">
        <f t="shared" si="2"/>
        <v>1394076.5</v>
      </c>
      <c r="G12" s="10">
        <f t="shared" si="2"/>
        <v>3485122.2</v>
      </c>
      <c r="H12" s="10">
        <f t="shared" si="2"/>
        <v>3407494.5999999996</v>
      </c>
      <c r="I12" s="10">
        <f t="shared" si="2"/>
        <v>328427.60000000003</v>
      </c>
    </row>
    <row r="13" spans="1:9" s="4" customFormat="1" ht="25.5" customHeight="1">
      <c r="A13" s="25"/>
      <c r="B13" s="25"/>
      <c r="C13" s="11" t="s">
        <v>44</v>
      </c>
      <c r="D13" s="19">
        <f aca="true" t="shared" si="3" ref="D13:I13">D6</f>
        <v>57779</v>
      </c>
      <c r="E13" s="10">
        <f>E6</f>
        <v>50793.9</v>
      </c>
      <c r="F13" s="10">
        <f t="shared" si="3"/>
        <v>0</v>
      </c>
      <c r="G13" s="10">
        <f t="shared" si="3"/>
        <v>34091</v>
      </c>
      <c r="H13" s="10">
        <f t="shared" si="3"/>
        <v>34067.9</v>
      </c>
      <c r="I13" s="10">
        <f t="shared" si="3"/>
        <v>3.8</v>
      </c>
    </row>
    <row r="14" spans="1:9" s="4" customFormat="1" ht="25.5" customHeight="1">
      <c r="A14" s="25"/>
      <c r="B14" s="25"/>
      <c r="C14" s="11" t="s">
        <v>13</v>
      </c>
      <c r="D14" s="19">
        <f aca="true" t="shared" si="4" ref="D14:I14">SUM(D11:D13)</f>
        <v>2762216</v>
      </c>
      <c r="E14" s="10">
        <f>SUM(E11:E13)</f>
        <v>3884992.4</v>
      </c>
      <c r="F14" s="10">
        <f t="shared" si="4"/>
        <v>1436869.4</v>
      </c>
      <c r="G14" s="10">
        <f t="shared" si="4"/>
        <v>3887131.8000000003</v>
      </c>
      <c r="H14" s="10">
        <f t="shared" si="4"/>
        <v>3806677.9999999995</v>
      </c>
      <c r="I14" s="10">
        <f t="shared" si="4"/>
        <v>329540.60000000003</v>
      </c>
    </row>
    <row r="15" spans="1:9" s="5" customFormat="1" ht="115.5" customHeight="1">
      <c r="A15" s="6" t="s">
        <v>95</v>
      </c>
      <c r="B15" s="20" t="s">
        <v>96</v>
      </c>
      <c r="C15" s="20"/>
      <c r="D15" s="18">
        <v>125398</v>
      </c>
      <c r="E15" s="7">
        <v>1659337.7</v>
      </c>
      <c r="F15" s="7">
        <v>0</v>
      </c>
      <c r="G15" s="7">
        <v>1620737.3</v>
      </c>
      <c r="H15" s="7">
        <v>1606021.6</v>
      </c>
      <c r="I15" s="7">
        <v>0</v>
      </c>
    </row>
    <row r="16" spans="1:9" s="5" customFormat="1" ht="101.25" customHeight="1">
      <c r="A16" s="6" t="s">
        <v>97</v>
      </c>
      <c r="B16" s="20" t="s">
        <v>101</v>
      </c>
      <c r="C16" s="20"/>
      <c r="D16" s="18">
        <v>198</v>
      </c>
      <c r="E16" s="7">
        <v>27355.8</v>
      </c>
      <c r="F16" s="7">
        <v>0</v>
      </c>
      <c r="G16" s="7">
        <v>31097.5</v>
      </c>
      <c r="H16" s="7">
        <v>29480.4</v>
      </c>
      <c r="I16" s="7">
        <v>0</v>
      </c>
    </row>
    <row r="17" spans="1:9" s="5" customFormat="1" ht="33.75" customHeight="1">
      <c r="A17" s="6" t="s">
        <v>77</v>
      </c>
      <c r="B17" s="20" t="s">
        <v>78</v>
      </c>
      <c r="C17" s="20"/>
      <c r="D17" s="18">
        <v>1878</v>
      </c>
      <c r="E17" s="7">
        <v>11795.9</v>
      </c>
      <c r="F17" s="7">
        <v>0</v>
      </c>
      <c r="G17" s="7">
        <v>0</v>
      </c>
      <c r="H17" s="7">
        <v>0</v>
      </c>
      <c r="I17" s="7">
        <v>0</v>
      </c>
    </row>
    <row r="18" spans="1:9" s="5" customFormat="1" ht="56.25" customHeight="1">
      <c r="A18" s="6" t="s">
        <v>45</v>
      </c>
      <c r="B18" s="20" t="s">
        <v>107</v>
      </c>
      <c r="C18" s="20"/>
      <c r="D18" s="18">
        <v>31</v>
      </c>
      <c r="E18" s="7">
        <v>0</v>
      </c>
      <c r="F18" s="7">
        <v>0</v>
      </c>
      <c r="G18" s="7">
        <v>6812.6</v>
      </c>
      <c r="H18" s="7">
        <v>6812.6</v>
      </c>
      <c r="I18" s="7">
        <v>0</v>
      </c>
    </row>
    <row r="19" spans="1:9" s="5" customFormat="1" ht="45" customHeight="1">
      <c r="A19" s="6" t="s">
        <v>39</v>
      </c>
      <c r="B19" s="20" t="s">
        <v>29</v>
      </c>
      <c r="C19" s="20"/>
      <c r="D19" s="18">
        <v>14</v>
      </c>
      <c r="E19" s="7">
        <v>752</v>
      </c>
      <c r="F19" s="7">
        <v>0</v>
      </c>
      <c r="G19" s="7">
        <v>0</v>
      </c>
      <c r="H19" s="7">
        <v>0</v>
      </c>
      <c r="I19" s="7">
        <v>0</v>
      </c>
    </row>
    <row r="20" spans="1:9" ht="45" customHeight="1">
      <c r="A20" s="3" t="s">
        <v>38</v>
      </c>
      <c r="B20" s="23" t="s">
        <v>27</v>
      </c>
      <c r="C20" s="23"/>
      <c r="D20" s="18">
        <v>6</v>
      </c>
      <c r="E20" s="7">
        <v>628.9</v>
      </c>
      <c r="F20" s="7">
        <v>0</v>
      </c>
      <c r="G20" s="7">
        <v>0</v>
      </c>
      <c r="H20" s="7">
        <v>0</v>
      </c>
      <c r="I20" s="7">
        <v>0</v>
      </c>
    </row>
    <row r="21" spans="1:9" ht="45" customHeight="1">
      <c r="A21" s="3">
        <v>2501720</v>
      </c>
      <c r="B21" s="23" t="s">
        <v>7</v>
      </c>
      <c r="C21" s="23"/>
      <c r="D21" s="18">
        <v>4</v>
      </c>
      <c r="E21" s="7">
        <v>640</v>
      </c>
      <c r="F21" s="7">
        <v>0</v>
      </c>
      <c r="G21" s="7">
        <v>0</v>
      </c>
      <c r="H21" s="7">
        <v>0</v>
      </c>
      <c r="I21" s="7">
        <v>0</v>
      </c>
    </row>
    <row r="22" spans="1:9" ht="33.75" customHeight="1">
      <c r="A22" s="3" t="s">
        <v>37</v>
      </c>
      <c r="B22" s="23" t="s">
        <v>28</v>
      </c>
      <c r="C22" s="23"/>
      <c r="D22" s="18">
        <v>2</v>
      </c>
      <c r="E22" s="7">
        <v>480</v>
      </c>
      <c r="F22" s="7">
        <v>0</v>
      </c>
      <c r="G22" s="7">
        <v>0</v>
      </c>
      <c r="H22" s="7">
        <v>0</v>
      </c>
      <c r="I22" s="7">
        <v>0</v>
      </c>
    </row>
    <row r="23" spans="1:9" ht="33.75" customHeight="1">
      <c r="A23" s="3" t="s">
        <v>41</v>
      </c>
      <c r="B23" s="23" t="s">
        <v>42</v>
      </c>
      <c r="C23" s="23"/>
      <c r="D23" s="18">
        <v>7</v>
      </c>
      <c r="E23" s="7">
        <v>1851</v>
      </c>
      <c r="F23" s="7">
        <v>0</v>
      </c>
      <c r="G23" s="7">
        <v>2992.9</v>
      </c>
      <c r="H23" s="7">
        <v>2992.9</v>
      </c>
      <c r="I23" s="7">
        <v>0</v>
      </c>
    </row>
    <row r="24" spans="1:9" ht="22.5" customHeight="1">
      <c r="A24" s="3" t="s">
        <v>17</v>
      </c>
      <c r="B24" s="23" t="s">
        <v>21</v>
      </c>
      <c r="C24" s="23"/>
      <c r="D24" s="18">
        <v>677</v>
      </c>
      <c r="E24" s="7">
        <v>1283.8</v>
      </c>
      <c r="F24" s="7">
        <v>0</v>
      </c>
      <c r="G24" s="7">
        <v>1808.1</v>
      </c>
      <c r="H24" s="7">
        <v>1806.5</v>
      </c>
      <c r="I24" s="7">
        <v>0</v>
      </c>
    </row>
    <row r="25" spans="1:9" ht="45" customHeight="1">
      <c r="A25" s="3" t="s">
        <v>25</v>
      </c>
      <c r="B25" s="23" t="s">
        <v>26</v>
      </c>
      <c r="C25" s="23"/>
      <c r="D25" s="18">
        <v>588</v>
      </c>
      <c r="E25" s="7">
        <v>3094.5</v>
      </c>
      <c r="F25" s="7">
        <v>0</v>
      </c>
      <c r="G25" s="7">
        <v>4089.8</v>
      </c>
      <c r="H25" s="7">
        <v>4013.5</v>
      </c>
      <c r="I25" s="7">
        <v>0</v>
      </c>
    </row>
    <row r="26" spans="1:9" ht="22.5" customHeight="1">
      <c r="A26" s="3" t="s">
        <v>30</v>
      </c>
      <c r="B26" s="23" t="s">
        <v>31</v>
      </c>
      <c r="C26" s="23"/>
      <c r="D26" s="18">
        <v>1359</v>
      </c>
      <c r="E26" s="7">
        <v>20202</v>
      </c>
      <c r="F26" s="7">
        <v>0</v>
      </c>
      <c r="G26" s="7">
        <v>23017.6</v>
      </c>
      <c r="H26" s="7">
        <v>23017.6</v>
      </c>
      <c r="I26" s="7">
        <v>208.5</v>
      </c>
    </row>
    <row r="27" spans="1:9" ht="45" customHeight="1">
      <c r="A27" s="3" t="s">
        <v>15</v>
      </c>
      <c r="B27" s="21" t="s">
        <v>6</v>
      </c>
      <c r="C27" s="21"/>
      <c r="D27" s="18">
        <v>6426</v>
      </c>
      <c r="E27" s="7">
        <v>89991.5</v>
      </c>
      <c r="F27" s="7">
        <v>0</v>
      </c>
      <c r="G27" s="7">
        <v>91916.6</v>
      </c>
      <c r="H27" s="7">
        <v>91888.9</v>
      </c>
      <c r="I27" s="7">
        <v>0</v>
      </c>
    </row>
    <row r="28" spans="1:10" ht="22.5" customHeight="1">
      <c r="A28" s="22" t="s">
        <v>8</v>
      </c>
      <c r="B28" s="23" t="s">
        <v>40</v>
      </c>
      <c r="C28" s="15" t="s">
        <v>20</v>
      </c>
      <c r="D28" s="18">
        <v>958</v>
      </c>
      <c r="E28" s="7">
        <v>1278.4</v>
      </c>
      <c r="F28" s="7">
        <v>0</v>
      </c>
      <c r="G28" s="7">
        <v>1206.5</v>
      </c>
      <c r="H28" s="7">
        <v>1200.3</v>
      </c>
      <c r="I28" s="7">
        <v>0</v>
      </c>
      <c r="J28" s="16"/>
    </row>
    <row r="29" spans="1:9" ht="22.5" customHeight="1">
      <c r="A29" s="22"/>
      <c r="B29" s="23"/>
      <c r="C29" s="15" t="s">
        <v>19</v>
      </c>
      <c r="D29" s="18">
        <v>4</v>
      </c>
      <c r="E29" s="7">
        <v>24.4</v>
      </c>
      <c r="F29" s="7">
        <v>0</v>
      </c>
      <c r="G29" s="7">
        <v>4.7</v>
      </c>
      <c r="H29" s="7">
        <v>4.7</v>
      </c>
      <c r="I29" s="7">
        <v>0</v>
      </c>
    </row>
    <row r="30" spans="1:9" ht="22.5" customHeight="1">
      <c r="A30" s="3" t="s">
        <v>9</v>
      </c>
      <c r="B30" s="23" t="s">
        <v>2</v>
      </c>
      <c r="C30" s="23"/>
      <c r="D30" s="18">
        <v>56638</v>
      </c>
      <c r="E30" s="7">
        <v>54726.8</v>
      </c>
      <c r="F30" s="7">
        <v>0</v>
      </c>
      <c r="G30" s="7">
        <v>54774.2</v>
      </c>
      <c r="H30" s="7">
        <v>54774.2</v>
      </c>
      <c r="I30" s="7">
        <v>0</v>
      </c>
    </row>
    <row r="31" spans="1:9" ht="15" customHeight="1">
      <c r="A31" s="3" t="s">
        <v>10</v>
      </c>
      <c r="B31" s="23" t="s">
        <v>1</v>
      </c>
      <c r="C31" s="23"/>
      <c r="D31" s="18">
        <v>8</v>
      </c>
      <c r="E31" s="7">
        <v>102.1</v>
      </c>
      <c r="F31" s="7">
        <v>0</v>
      </c>
      <c r="G31" s="7">
        <v>132.7</v>
      </c>
      <c r="H31" s="7">
        <v>126.7</v>
      </c>
      <c r="I31" s="7">
        <v>0</v>
      </c>
    </row>
    <row r="32" spans="1:9" ht="65.25" customHeight="1">
      <c r="A32" s="22" t="s">
        <v>11</v>
      </c>
      <c r="B32" s="23" t="s">
        <v>46</v>
      </c>
      <c r="C32" s="23"/>
      <c r="D32" s="18">
        <v>1854</v>
      </c>
      <c r="E32" s="2">
        <v>7939</v>
      </c>
      <c r="F32" s="7">
        <v>784.5</v>
      </c>
      <c r="G32" s="2">
        <v>9885.5</v>
      </c>
      <c r="H32" s="2">
        <v>9885.5</v>
      </c>
      <c r="I32" s="7">
        <v>920.1</v>
      </c>
    </row>
    <row r="33" spans="1:9" ht="56.25" customHeight="1">
      <c r="A33" s="22"/>
      <c r="B33" s="23" t="s">
        <v>47</v>
      </c>
      <c r="C33" s="23"/>
      <c r="D33" s="18">
        <v>14</v>
      </c>
      <c r="E33" s="2">
        <v>28.1</v>
      </c>
      <c r="F33" s="7">
        <v>4.4</v>
      </c>
      <c r="G33" s="2">
        <v>31.2</v>
      </c>
      <c r="H33" s="2">
        <v>31.1</v>
      </c>
      <c r="I33" s="7">
        <v>1.8</v>
      </c>
    </row>
    <row r="34" spans="1:9" ht="33.75" customHeight="1">
      <c r="A34" s="22"/>
      <c r="B34" s="23" t="s">
        <v>48</v>
      </c>
      <c r="C34" s="23"/>
      <c r="D34" s="18">
        <v>11172</v>
      </c>
      <c r="E34" s="2">
        <v>36120.5</v>
      </c>
      <c r="F34" s="7">
        <v>2991.5</v>
      </c>
      <c r="G34" s="2">
        <f>35300.2+133.9</f>
        <v>35434.1</v>
      </c>
      <c r="H34" s="2">
        <f>35298.4+133.9</f>
        <v>35432.3</v>
      </c>
      <c r="I34" s="7">
        <v>2920.9</v>
      </c>
    </row>
    <row r="35" spans="1:9" ht="33.75" customHeight="1">
      <c r="A35" s="22"/>
      <c r="B35" s="23" t="s">
        <v>49</v>
      </c>
      <c r="C35" s="23"/>
      <c r="D35" s="18">
        <v>11187</v>
      </c>
      <c r="E35" s="2">
        <v>1968.9</v>
      </c>
      <c r="F35" s="7">
        <v>0.4</v>
      </c>
      <c r="G35" s="2">
        <f>2018.7+6.4</f>
        <v>2025.1000000000001</v>
      </c>
      <c r="H35" s="2">
        <f>2018.4+5.5</f>
        <v>2023.9</v>
      </c>
      <c r="I35" s="7">
        <f>84.5+0.02</f>
        <v>84.52</v>
      </c>
    </row>
    <row r="36" spans="1:9" ht="33.75" customHeight="1">
      <c r="A36" s="22"/>
      <c r="B36" s="23" t="s">
        <v>12</v>
      </c>
      <c r="C36" s="23"/>
      <c r="D36" s="18">
        <v>19</v>
      </c>
      <c r="E36" s="2">
        <v>6.9</v>
      </c>
      <c r="F36" s="7">
        <v>0</v>
      </c>
      <c r="G36" s="2">
        <v>4.8</v>
      </c>
      <c r="H36" s="2">
        <v>4.8</v>
      </c>
      <c r="I36" s="7">
        <v>0</v>
      </c>
    </row>
    <row r="37" spans="1:9" ht="33.75" customHeight="1">
      <c r="A37" s="22"/>
      <c r="B37" s="23" t="s">
        <v>50</v>
      </c>
      <c r="C37" s="23"/>
      <c r="D37" s="18">
        <v>1006</v>
      </c>
      <c r="E37" s="2">
        <v>4221.5</v>
      </c>
      <c r="F37" s="7">
        <v>0</v>
      </c>
      <c r="G37" s="2">
        <f>200.1+4039.8</f>
        <v>4239.900000000001</v>
      </c>
      <c r="H37" s="2">
        <f>200.1+4039.8</f>
        <v>4239.900000000001</v>
      </c>
      <c r="I37" s="7">
        <v>0</v>
      </c>
    </row>
    <row r="38" spans="1:9" s="4" customFormat="1" ht="25.5" customHeight="1">
      <c r="A38" s="32" t="s">
        <v>18</v>
      </c>
      <c r="B38" s="32"/>
      <c r="C38" s="32"/>
      <c r="D38" s="19">
        <f aca="true" t="shared" si="5" ref="D38:I38">SUM(D32:D37)</f>
        <v>25252</v>
      </c>
      <c r="E38" s="10">
        <f>SUM(E32:E37)</f>
        <v>50284.9</v>
      </c>
      <c r="F38" s="10">
        <f t="shared" si="5"/>
        <v>3780.8</v>
      </c>
      <c r="G38" s="10">
        <f t="shared" si="5"/>
        <v>51620.600000000006</v>
      </c>
      <c r="H38" s="10">
        <f t="shared" si="5"/>
        <v>51617.50000000001</v>
      </c>
      <c r="I38" s="10">
        <f t="shared" si="5"/>
        <v>3927.32</v>
      </c>
    </row>
    <row r="39" spans="1:9" ht="22.5" customHeight="1">
      <c r="A39" s="3" t="s">
        <v>16</v>
      </c>
      <c r="B39" s="33" t="s">
        <v>106</v>
      </c>
      <c r="C39" s="33"/>
      <c r="D39" s="18">
        <v>16</v>
      </c>
      <c r="E39" s="7">
        <v>26.8</v>
      </c>
      <c r="F39" s="7">
        <v>0</v>
      </c>
      <c r="G39" s="7">
        <v>198.4</v>
      </c>
      <c r="H39" s="7">
        <v>183.1</v>
      </c>
      <c r="I39" s="7">
        <v>0</v>
      </c>
    </row>
    <row r="40" spans="1:9" s="4" customFormat="1" ht="25.5" customHeight="1">
      <c r="A40" s="27" t="s">
        <v>87</v>
      </c>
      <c r="B40" s="27"/>
      <c r="C40" s="27"/>
      <c r="D40" s="27"/>
      <c r="E40" s="10">
        <f>E47+E48+E49+E50+E51+E52+E53+E54+E62+E63+E64+E65</f>
        <v>215673.29999999996</v>
      </c>
      <c r="F40" s="10">
        <f>F47+F48+F49+F50+F51+F52+F53+F54+F62+F63+F64+F65</f>
        <v>0</v>
      </c>
      <c r="G40" s="10">
        <f>G47+G48+G49+G50+G51+G52+G53+G54+G62+G63+G64+G65</f>
        <v>308079.9</v>
      </c>
      <c r="H40" s="10">
        <f>H47+H48+H49+H50+H51+H52+H53+H54+H62+H63+H64+H65</f>
        <v>304846.5</v>
      </c>
      <c r="I40" s="10">
        <f>I47+I48+I49+I50+I51+I52+I53+I54+I62+I63+I64+I65</f>
        <v>0</v>
      </c>
    </row>
    <row r="41" spans="1:9" s="9" customFormat="1" ht="33.75" customHeight="1">
      <c r="A41" s="6" t="s">
        <v>51</v>
      </c>
      <c r="B41" s="21" t="s">
        <v>33</v>
      </c>
      <c r="C41" s="21"/>
      <c r="D41" s="18">
        <v>225</v>
      </c>
      <c r="E41" s="7">
        <v>24231.4</v>
      </c>
      <c r="F41" s="7">
        <v>0</v>
      </c>
      <c r="G41" s="2">
        <v>28886</v>
      </c>
      <c r="H41" s="2">
        <v>28886</v>
      </c>
      <c r="I41" s="7">
        <v>0</v>
      </c>
    </row>
    <row r="42" spans="1:9" s="9" customFormat="1" ht="56.25" customHeight="1">
      <c r="A42" s="6" t="s">
        <v>52</v>
      </c>
      <c r="B42" s="21" t="s">
        <v>53</v>
      </c>
      <c r="C42" s="21"/>
      <c r="D42" s="18">
        <v>1828</v>
      </c>
      <c r="E42" s="7">
        <v>131897.8</v>
      </c>
      <c r="F42" s="7">
        <v>0</v>
      </c>
      <c r="G42" s="7">
        <v>161634.6</v>
      </c>
      <c r="H42" s="7">
        <v>161634</v>
      </c>
      <c r="I42" s="7">
        <v>0</v>
      </c>
    </row>
    <row r="43" spans="1:9" s="9" customFormat="1" ht="33.75" customHeight="1">
      <c r="A43" s="6" t="s">
        <v>54</v>
      </c>
      <c r="B43" s="21" t="s">
        <v>34</v>
      </c>
      <c r="C43" s="21"/>
      <c r="D43" s="18">
        <v>36</v>
      </c>
      <c r="E43" s="7">
        <v>178.4</v>
      </c>
      <c r="F43" s="7">
        <v>0</v>
      </c>
      <c r="G43" s="2">
        <v>246.5</v>
      </c>
      <c r="H43" s="7">
        <v>246.4</v>
      </c>
      <c r="I43" s="7">
        <v>0</v>
      </c>
    </row>
    <row r="44" spans="1:9" s="9" customFormat="1" ht="15" customHeight="1">
      <c r="A44" s="6" t="s">
        <v>55</v>
      </c>
      <c r="B44" s="21" t="s">
        <v>56</v>
      </c>
      <c r="C44" s="21"/>
      <c r="D44" s="18" t="s">
        <v>23</v>
      </c>
      <c r="E44" s="7">
        <v>2386.4</v>
      </c>
      <c r="F44" s="7">
        <v>0</v>
      </c>
      <c r="G44" s="2">
        <v>0</v>
      </c>
      <c r="H44" s="7">
        <v>0</v>
      </c>
      <c r="I44" s="7">
        <v>0</v>
      </c>
    </row>
    <row r="45" spans="1:9" s="9" customFormat="1" ht="15" customHeight="1">
      <c r="A45" s="6" t="s">
        <v>57</v>
      </c>
      <c r="B45" s="21" t="s">
        <v>43</v>
      </c>
      <c r="C45" s="21"/>
      <c r="D45" s="18" t="s">
        <v>23</v>
      </c>
      <c r="E45" s="7">
        <v>1189.8</v>
      </c>
      <c r="F45" s="7">
        <v>0</v>
      </c>
      <c r="G45" s="7">
        <v>60</v>
      </c>
      <c r="H45" s="7">
        <v>48</v>
      </c>
      <c r="I45" s="7">
        <v>0</v>
      </c>
    </row>
    <row r="46" spans="1:9" s="9" customFormat="1" ht="15" customHeight="1">
      <c r="A46" s="6" t="s">
        <v>79</v>
      </c>
      <c r="B46" s="21" t="s">
        <v>80</v>
      </c>
      <c r="C46" s="21"/>
      <c r="D46" s="18" t="s">
        <v>23</v>
      </c>
      <c r="E46" s="7">
        <v>0</v>
      </c>
      <c r="F46" s="7">
        <v>0</v>
      </c>
      <c r="G46" s="7">
        <v>1194.4</v>
      </c>
      <c r="H46" s="7">
        <v>1180</v>
      </c>
      <c r="I46" s="7">
        <v>0</v>
      </c>
    </row>
    <row r="47" spans="1:9" s="4" customFormat="1" ht="25.5" customHeight="1">
      <c r="A47" s="28" t="s">
        <v>22</v>
      </c>
      <c r="B47" s="28"/>
      <c r="C47" s="28"/>
      <c r="D47" s="19">
        <f>SUM(D41:D42)</f>
        <v>2053</v>
      </c>
      <c r="E47" s="10">
        <f>SUM(E41:E46)</f>
        <v>159883.79999999996</v>
      </c>
      <c r="F47" s="10">
        <f>SUM(F41:F46)</f>
        <v>0</v>
      </c>
      <c r="G47" s="10">
        <f>SUM(G41:G46)</f>
        <v>192021.5</v>
      </c>
      <c r="H47" s="10">
        <f>SUM(H41:H46)</f>
        <v>191994.4</v>
      </c>
      <c r="I47" s="10">
        <f>SUM(I41:I46)</f>
        <v>0</v>
      </c>
    </row>
    <row r="48" spans="1:9" s="9" customFormat="1" ht="25.5" customHeight="1">
      <c r="A48" s="6" t="s">
        <v>58</v>
      </c>
      <c r="B48" s="21" t="s">
        <v>89</v>
      </c>
      <c r="C48" s="21"/>
      <c r="D48" s="18">
        <v>327460</v>
      </c>
      <c r="E48" s="7">
        <v>13000.3</v>
      </c>
      <c r="F48" s="7">
        <v>0</v>
      </c>
      <c r="G48" s="2">
        <v>14697.9</v>
      </c>
      <c r="H48" s="7">
        <v>14697.4</v>
      </c>
      <c r="I48" s="7">
        <v>0</v>
      </c>
    </row>
    <row r="49" spans="1:9" s="9" customFormat="1" ht="25.5" customHeight="1">
      <c r="A49" s="6" t="s">
        <v>59</v>
      </c>
      <c r="B49" s="21" t="s">
        <v>90</v>
      </c>
      <c r="C49" s="21"/>
      <c r="D49" s="18" t="s">
        <v>23</v>
      </c>
      <c r="E49" s="7">
        <v>902.7</v>
      </c>
      <c r="F49" s="7">
        <v>0</v>
      </c>
      <c r="G49" s="2">
        <v>1380.7</v>
      </c>
      <c r="H49" s="7">
        <v>1378.8</v>
      </c>
      <c r="I49" s="7">
        <v>0</v>
      </c>
    </row>
    <row r="50" spans="1:9" ht="25.5" customHeight="1">
      <c r="A50" s="6" t="s">
        <v>60</v>
      </c>
      <c r="B50" s="23" t="s">
        <v>61</v>
      </c>
      <c r="C50" s="23"/>
      <c r="D50" s="18">
        <v>9423</v>
      </c>
      <c r="E50" s="7">
        <v>16186.8</v>
      </c>
      <c r="F50" s="7">
        <v>0</v>
      </c>
      <c r="G50" s="2">
        <v>17785</v>
      </c>
      <c r="H50" s="7">
        <v>17235.7</v>
      </c>
      <c r="I50" s="7">
        <v>0</v>
      </c>
    </row>
    <row r="51" spans="1:9" ht="25.5" customHeight="1">
      <c r="A51" s="6" t="s">
        <v>62</v>
      </c>
      <c r="B51" s="23" t="s">
        <v>24</v>
      </c>
      <c r="C51" s="23"/>
      <c r="D51" s="18">
        <v>11163</v>
      </c>
      <c r="E51" s="7">
        <v>1864.1</v>
      </c>
      <c r="F51" s="7">
        <v>0</v>
      </c>
      <c r="G51" s="2">
        <v>4250</v>
      </c>
      <c r="H51" s="7">
        <v>4052.2</v>
      </c>
      <c r="I51" s="7">
        <v>0</v>
      </c>
    </row>
    <row r="52" spans="1:9" ht="30.75" customHeight="1">
      <c r="A52" s="6" t="s">
        <v>63</v>
      </c>
      <c r="B52" s="23" t="s">
        <v>91</v>
      </c>
      <c r="C52" s="23"/>
      <c r="D52" s="18">
        <v>12</v>
      </c>
      <c r="E52" s="7">
        <v>896.5</v>
      </c>
      <c r="F52" s="7">
        <v>0</v>
      </c>
      <c r="G52" s="2">
        <v>963.1</v>
      </c>
      <c r="H52" s="7">
        <v>893.6</v>
      </c>
      <c r="I52" s="7">
        <v>0</v>
      </c>
    </row>
    <row r="53" spans="1:9" ht="33.75" customHeight="1">
      <c r="A53" s="6" t="s">
        <v>65</v>
      </c>
      <c r="B53" s="23" t="s">
        <v>64</v>
      </c>
      <c r="C53" s="23"/>
      <c r="D53" s="18">
        <v>2342</v>
      </c>
      <c r="E53" s="7">
        <v>782.2</v>
      </c>
      <c r="F53" s="7">
        <v>0</v>
      </c>
      <c r="G53" s="2">
        <v>822.6</v>
      </c>
      <c r="H53" s="7">
        <v>812.7</v>
      </c>
      <c r="I53" s="7">
        <v>0</v>
      </c>
    </row>
    <row r="54" spans="1:9" s="4" customFormat="1" ht="25.5" customHeight="1">
      <c r="A54" s="14" t="s">
        <v>67</v>
      </c>
      <c r="B54" s="31" t="s">
        <v>66</v>
      </c>
      <c r="C54" s="31"/>
      <c r="D54" s="19">
        <f aca="true" t="shared" si="6" ref="D54:I54">SUM(D55:D61)</f>
        <v>3632</v>
      </c>
      <c r="E54" s="10">
        <f t="shared" si="6"/>
        <v>5604.3</v>
      </c>
      <c r="F54" s="10">
        <f t="shared" si="6"/>
        <v>0</v>
      </c>
      <c r="G54" s="10">
        <f t="shared" si="6"/>
        <v>9876.1</v>
      </c>
      <c r="H54" s="10">
        <f t="shared" si="6"/>
        <v>8569.900000000001</v>
      </c>
      <c r="I54" s="10">
        <f t="shared" si="6"/>
        <v>0</v>
      </c>
    </row>
    <row r="55" spans="1:9" ht="25.5" customHeight="1">
      <c r="A55" s="30" t="s">
        <v>67</v>
      </c>
      <c r="B55" s="23" t="s">
        <v>32</v>
      </c>
      <c r="C55" s="23"/>
      <c r="D55" s="18">
        <v>2922</v>
      </c>
      <c r="E55" s="7">
        <v>2631.9</v>
      </c>
      <c r="F55" s="7">
        <v>0</v>
      </c>
      <c r="G55" s="2">
        <v>2816.3</v>
      </c>
      <c r="H55" s="2">
        <v>2815.9</v>
      </c>
      <c r="I55" s="7">
        <v>0</v>
      </c>
    </row>
    <row r="56" spans="1:9" ht="25.5" customHeight="1">
      <c r="A56" s="30"/>
      <c r="B56" s="23" t="s">
        <v>68</v>
      </c>
      <c r="C56" s="23"/>
      <c r="D56" s="18">
        <v>432</v>
      </c>
      <c r="E56" s="7">
        <v>1019.6</v>
      </c>
      <c r="F56" s="7">
        <v>0</v>
      </c>
      <c r="G56" s="2">
        <v>1324.2</v>
      </c>
      <c r="H56" s="7">
        <v>1120.4</v>
      </c>
      <c r="I56" s="7">
        <v>0</v>
      </c>
    </row>
    <row r="57" spans="1:9" ht="15" customHeight="1">
      <c r="A57" s="30"/>
      <c r="B57" s="23" t="s">
        <v>69</v>
      </c>
      <c r="C57" s="23"/>
      <c r="D57" s="18">
        <v>3</v>
      </c>
      <c r="E57" s="7">
        <v>0.1</v>
      </c>
      <c r="F57" s="7">
        <v>0</v>
      </c>
      <c r="G57" s="2">
        <v>9.4</v>
      </c>
      <c r="H57" s="7">
        <v>0.2</v>
      </c>
      <c r="I57" s="7">
        <v>0</v>
      </c>
    </row>
    <row r="58" spans="1:9" ht="90" customHeight="1">
      <c r="A58" s="30"/>
      <c r="B58" s="23" t="s">
        <v>108</v>
      </c>
      <c r="C58" s="23"/>
      <c r="D58" s="18">
        <v>70</v>
      </c>
      <c r="E58" s="7">
        <v>1824.6</v>
      </c>
      <c r="F58" s="7">
        <v>0</v>
      </c>
      <c r="G58" s="2">
        <v>1240</v>
      </c>
      <c r="H58" s="7">
        <v>652.1</v>
      </c>
      <c r="I58" s="7">
        <v>0</v>
      </c>
    </row>
    <row r="59" spans="1:9" ht="50.25" customHeight="1">
      <c r="A59" s="30"/>
      <c r="B59" s="23" t="s">
        <v>98</v>
      </c>
      <c r="C59" s="23"/>
      <c r="D59" s="18">
        <v>199</v>
      </c>
      <c r="E59" s="7">
        <v>0</v>
      </c>
      <c r="F59" s="7">
        <v>0</v>
      </c>
      <c r="G59" s="2">
        <v>1360</v>
      </c>
      <c r="H59" s="2">
        <v>1355.1</v>
      </c>
      <c r="I59" s="7">
        <v>0</v>
      </c>
    </row>
    <row r="60" spans="1:9" ht="50.25" customHeight="1">
      <c r="A60" s="30"/>
      <c r="B60" s="23" t="s">
        <v>99</v>
      </c>
      <c r="C60" s="23"/>
      <c r="D60" s="18">
        <v>5</v>
      </c>
      <c r="E60" s="7">
        <v>0</v>
      </c>
      <c r="F60" s="7">
        <v>0</v>
      </c>
      <c r="G60" s="2">
        <v>3000</v>
      </c>
      <c r="H60" s="7">
        <v>2500</v>
      </c>
      <c r="I60" s="7"/>
    </row>
    <row r="61" spans="1:9" ht="135" customHeight="1">
      <c r="A61" s="30"/>
      <c r="B61" s="23" t="s">
        <v>105</v>
      </c>
      <c r="C61" s="23"/>
      <c r="D61" s="18">
        <v>1</v>
      </c>
      <c r="E61" s="7">
        <v>128.1</v>
      </c>
      <c r="F61" s="7">
        <v>0</v>
      </c>
      <c r="G61" s="7">
        <v>126.2</v>
      </c>
      <c r="H61" s="7">
        <v>126.2</v>
      </c>
      <c r="I61" s="7">
        <v>0</v>
      </c>
    </row>
    <row r="62" spans="1:9" ht="25.5" customHeight="1">
      <c r="A62" s="6" t="s">
        <v>83</v>
      </c>
      <c r="B62" s="23" t="s">
        <v>84</v>
      </c>
      <c r="C62" s="23"/>
      <c r="D62" s="18">
        <v>4570</v>
      </c>
      <c r="E62" s="7">
        <v>0</v>
      </c>
      <c r="F62" s="7">
        <v>0</v>
      </c>
      <c r="G62" s="7">
        <v>23910</v>
      </c>
      <c r="H62" s="7">
        <v>22850</v>
      </c>
      <c r="I62" s="7">
        <v>0</v>
      </c>
    </row>
    <row r="63" spans="1:9" ht="171.75" customHeight="1">
      <c r="A63" s="6" t="s">
        <v>82</v>
      </c>
      <c r="B63" s="23" t="s">
        <v>102</v>
      </c>
      <c r="C63" s="23"/>
      <c r="D63" s="18">
        <v>42</v>
      </c>
      <c r="E63" s="7">
        <v>16552.6</v>
      </c>
      <c r="F63" s="7">
        <v>0</v>
      </c>
      <c r="G63" s="7">
        <v>33593.2</v>
      </c>
      <c r="H63" s="7">
        <v>33586.3</v>
      </c>
      <c r="I63" s="7">
        <v>0</v>
      </c>
    </row>
    <row r="64" spans="1:9" ht="191.25" customHeight="1">
      <c r="A64" s="6" t="s">
        <v>85</v>
      </c>
      <c r="B64" s="23" t="s">
        <v>103</v>
      </c>
      <c r="C64" s="23"/>
      <c r="D64" s="18">
        <v>1</v>
      </c>
      <c r="E64" s="7">
        <v>0</v>
      </c>
      <c r="F64" s="7">
        <v>0</v>
      </c>
      <c r="G64" s="7">
        <v>621</v>
      </c>
      <c r="H64" s="7">
        <v>620.9</v>
      </c>
      <c r="I64" s="7">
        <v>0</v>
      </c>
    </row>
    <row r="65" spans="1:9" ht="135" customHeight="1">
      <c r="A65" s="6" t="s">
        <v>86</v>
      </c>
      <c r="B65" s="23" t="s">
        <v>104</v>
      </c>
      <c r="C65" s="23"/>
      <c r="D65" s="18">
        <v>10</v>
      </c>
      <c r="E65" s="7">
        <v>0</v>
      </c>
      <c r="F65" s="7">
        <v>0</v>
      </c>
      <c r="G65" s="7">
        <v>8158.8</v>
      </c>
      <c r="H65" s="7">
        <v>8154.6</v>
      </c>
      <c r="I65" s="7">
        <v>0</v>
      </c>
    </row>
    <row r="66" spans="1:9" s="4" customFormat="1" ht="25.5" customHeight="1">
      <c r="A66" s="27" t="s">
        <v>36</v>
      </c>
      <c r="B66" s="27"/>
      <c r="C66" s="27"/>
      <c r="D66" s="27"/>
      <c r="E66" s="10">
        <f>SUM(E67:E70)</f>
        <v>274241.2</v>
      </c>
      <c r="F66" s="10">
        <f>SUM(F67:F70)</f>
        <v>7329.3</v>
      </c>
      <c r="G66" s="10">
        <f>SUM(G67:G70)</f>
        <v>328835.77</v>
      </c>
      <c r="H66" s="10">
        <f>SUM(H67:H70)</f>
        <v>323723.25</v>
      </c>
      <c r="I66" s="10">
        <f>SUM(I67:I70)</f>
        <v>6116.4</v>
      </c>
    </row>
    <row r="67" spans="1:9" ht="33.75" customHeight="1">
      <c r="A67" s="3" t="s">
        <v>70</v>
      </c>
      <c r="B67" s="23" t="s">
        <v>35</v>
      </c>
      <c r="C67" s="23"/>
      <c r="D67" s="18">
        <v>112434</v>
      </c>
      <c r="E67" s="7">
        <v>219225.2</v>
      </c>
      <c r="F67" s="7">
        <v>0</v>
      </c>
      <c r="G67" s="7">
        <v>257540.47</v>
      </c>
      <c r="H67" s="7">
        <v>255450.45</v>
      </c>
      <c r="I67" s="7">
        <v>0</v>
      </c>
    </row>
    <row r="68" spans="1:9" ht="45" customHeight="1">
      <c r="A68" s="3" t="s">
        <v>74</v>
      </c>
      <c r="B68" s="23" t="s">
        <v>73</v>
      </c>
      <c r="C68" s="23"/>
      <c r="D68" s="18">
        <v>3041</v>
      </c>
      <c r="E68" s="7">
        <v>5835.9</v>
      </c>
      <c r="F68" s="7">
        <v>0</v>
      </c>
      <c r="G68" s="7">
        <v>6861.1</v>
      </c>
      <c r="H68" s="7">
        <v>6524.2</v>
      </c>
      <c r="I68" s="7">
        <v>0</v>
      </c>
    </row>
    <row r="69" spans="1:9" ht="22.5" customHeight="1">
      <c r="A69" s="3" t="s">
        <v>72</v>
      </c>
      <c r="B69" s="23" t="s">
        <v>71</v>
      </c>
      <c r="C69" s="23"/>
      <c r="D69" s="18">
        <v>1240</v>
      </c>
      <c r="E69" s="7">
        <v>11993.9</v>
      </c>
      <c r="F69" s="7">
        <v>0</v>
      </c>
      <c r="G69" s="7">
        <v>14659</v>
      </c>
      <c r="H69" s="7">
        <v>14439.6</v>
      </c>
      <c r="I69" s="7">
        <v>0</v>
      </c>
    </row>
    <row r="70" spans="1:9" ht="33.75" customHeight="1">
      <c r="A70" s="3" t="s">
        <v>76</v>
      </c>
      <c r="B70" s="21" t="s">
        <v>75</v>
      </c>
      <c r="C70" s="21"/>
      <c r="D70" s="18">
        <v>422826</v>
      </c>
      <c r="E70" s="2">
        <v>37186.2</v>
      </c>
      <c r="F70" s="7">
        <v>7329.3</v>
      </c>
      <c r="G70" s="2">
        <v>49775.2</v>
      </c>
      <c r="H70" s="2">
        <v>47309</v>
      </c>
      <c r="I70" s="7">
        <v>6116.4</v>
      </c>
    </row>
    <row r="71" spans="1:9" s="4" customFormat="1" ht="25.5" customHeight="1">
      <c r="A71" s="29" t="s">
        <v>88</v>
      </c>
      <c r="B71" s="29"/>
      <c r="C71" s="29"/>
      <c r="D71" s="29"/>
      <c r="E71" s="10">
        <f>E66+E40+E3</f>
        <v>6298763.4</v>
      </c>
      <c r="F71" s="10">
        <f>F66+F40+F3</f>
        <v>1447979.5</v>
      </c>
      <c r="G71" s="10">
        <f>G66+G40+G3</f>
        <v>6414456.97</v>
      </c>
      <c r="H71" s="10">
        <f>H66+H40+H3</f>
        <v>6309188.25</v>
      </c>
      <c r="I71" s="10">
        <f>I66+I40+I3</f>
        <v>339792.82</v>
      </c>
    </row>
    <row r="75" ht="12.75">
      <c r="E75" s="16"/>
    </row>
  </sheetData>
  <sheetProtection/>
  <mergeCells count="69">
    <mergeCell ref="B27:C27"/>
    <mergeCell ref="B20:C20"/>
    <mergeCell ref="B26:C26"/>
    <mergeCell ref="B34:C34"/>
    <mergeCell ref="B35:C35"/>
    <mergeCell ref="B31:C31"/>
    <mergeCell ref="A38:C38"/>
    <mergeCell ref="B39:C39"/>
    <mergeCell ref="B59:C59"/>
    <mergeCell ref="A47:C47"/>
    <mergeCell ref="A32:A37"/>
    <mergeCell ref="B37:C37"/>
    <mergeCell ref="B33:C33"/>
    <mergeCell ref="B64:C64"/>
    <mergeCell ref="B61:C61"/>
    <mergeCell ref="B46:C46"/>
    <mergeCell ref="B58:C58"/>
    <mergeCell ref="B51:C51"/>
    <mergeCell ref="B54:C54"/>
    <mergeCell ref="B65:C65"/>
    <mergeCell ref="A66:D66"/>
    <mergeCell ref="B45:C45"/>
    <mergeCell ref="B48:C48"/>
    <mergeCell ref="B55:C55"/>
    <mergeCell ref="B63:C63"/>
    <mergeCell ref="A55:A61"/>
    <mergeCell ref="B50:C50"/>
    <mergeCell ref="B62:C62"/>
    <mergeCell ref="B60:C60"/>
    <mergeCell ref="A71:D71"/>
    <mergeCell ref="B52:C52"/>
    <mergeCell ref="B53:C53"/>
    <mergeCell ref="B69:C69"/>
    <mergeCell ref="B57:C57"/>
    <mergeCell ref="A40:D40"/>
    <mergeCell ref="B43:C43"/>
    <mergeCell ref="B44:C44"/>
    <mergeCell ref="B49:C49"/>
    <mergeCell ref="B68:C68"/>
    <mergeCell ref="B70:C70"/>
    <mergeCell ref="A28:A29"/>
    <mergeCell ref="B30:C30"/>
    <mergeCell ref="B42:C42"/>
    <mergeCell ref="B41:C41"/>
    <mergeCell ref="A7:C7"/>
    <mergeCell ref="A10:C10"/>
    <mergeCell ref="B19:C19"/>
    <mergeCell ref="B56:C56"/>
    <mergeCell ref="B25:C25"/>
    <mergeCell ref="A1:I1"/>
    <mergeCell ref="B67:C67"/>
    <mergeCell ref="B4:B6"/>
    <mergeCell ref="A8:A9"/>
    <mergeCell ref="A11:B14"/>
    <mergeCell ref="B2:C2"/>
    <mergeCell ref="B32:C32"/>
    <mergeCell ref="B36:C36"/>
    <mergeCell ref="B28:B29"/>
    <mergeCell ref="A3:D3"/>
    <mergeCell ref="B16:C16"/>
    <mergeCell ref="B8:B9"/>
    <mergeCell ref="A4:A6"/>
    <mergeCell ref="B15:C15"/>
    <mergeCell ref="B21:C21"/>
    <mergeCell ref="B24:C24"/>
    <mergeCell ref="B23:C23"/>
    <mergeCell ref="B18:C18"/>
    <mergeCell ref="B17:C17"/>
    <mergeCell ref="B22:C22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2019-02-08T11:13:06Z</cp:lastPrinted>
  <dcterms:created xsi:type="dcterms:W3CDTF">1996-10-08T23:32:33Z</dcterms:created>
  <dcterms:modified xsi:type="dcterms:W3CDTF">2019-02-08T11:14:54Z</dcterms:modified>
  <cp:category/>
  <cp:version/>
  <cp:contentType/>
  <cp:contentStatus/>
</cp:coreProperties>
</file>